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visibility="hidden" xWindow="390" yWindow="540" windowWidth="18855" windowHeight="6345"/>
  </bookViews>
  <sheets>
    <sheet name="Sheet1" sheetId="1" r:id="rId1"/>
  </sheets>
  <calcPr calcId="145621"/>
  <fileRecoveryPr repairLoad="1"/>
</workbook>
</file>

<file path=xl/calcChain.xml><?xml version="1.0" encoding="utf-8"?>
<calcChain xmlns="http://schemas.openxmlformats.org/spreadsheetml/2006/main">
  <c r="E34" i="1" l="1"/>
  <c r="E35" i="1" s="1"/>
  <c r="E36" i="1" s="1"/>
  <c r="B34" i="1"/>
  <c r="B35" i="1" s="1"/>
  <c r="B36" i="1" s="1"/>
  <c r="D34" i="1"/>
  <c r="D35" i="1" s="1"/>
  <c r="D36" i="1" s="1"/>
  <c r="C34" i="1"/>
  <c r="C35" i="1" s="1"/>
  <c r="C36" i="1" s="1"/>
  <c r="E31" i="1"/>
  <c r="E37" i="1" s="1"/>
  <c r="B29" i="1"/>
  <c r="B31" i="1" s="1"/>
  <c r="B37" i="1" s="1"/>
  <c r="D29" i="1"/>
  <c r="D31" i="1" s="1"/>
  <c r="D37" i="1" s="1"/>
  <c r="C29" i="1"/>
  <c r="C30" i="1" s="1"/>
  <c r="B25" i="1"/>
  <c r="D25" i="1"/>
  <c r="E21" i="1"/>
  <c r="B21" i="1"/>
  <c r="D21" i="1"/>
  <c r="C21" i="1"/>
  <c r="D38" i="1" l="1"/>
  <c r="B38" i="1"/>
  <c r="E38" i="1"/>
  <c r="C31" i="1"/>
  <c r="C37" i="1" s="1"/>
  <c r="C38" i="1" s="1"/>
</calcChain>
</file>

<file path=xl/sharedStrings.xml><?xml version="1.0" encoding="utf-8"?>
<sst xmlns="http://schemas.openxmlformats.org/spreadsheetml/2006/main" count="59" uniqueCount="57">
  <si>
    <t>JRA Performance testing</t>
  </si>
  <si>
    <t>Tested Boat Data</t>
  </si>
  <si>
    <t>Etap 23i</t>
  </si>
  <si>
    <t>Miranda</t>
  </si>
  <si>
    <t>LOA(ft)</t>
  </si>
  <si>
    <t>LWL(ft)</t>
  </si>
  <si>
    <t>Beam(ft)</t>
  </si>
  <si>
    <t>Displ(lbs)</t>
  </si>
  <si>
    <t>Ballast(lbs)</t>
  </si>
  <si>
    <t>SA(ft2)</t>
  </si>
  <si>
    <t>LOA(m)</t>
  </si>
  <si>
    <t>LWL(m)</t>
  </si>
  <si>
    <t>Beam(m)</t>
  </si>
  <si>
    <t>Displ(kg)</t>
  </si>
  <si>
    <t>Ballast(kg)</t>
  </si>
  <si>
    <t>SA(m2)</t>
  </si>
  <si>
    <t>Calisto</t>
  </si>
  <si>
    <t>Varne 27</t>
  </si>
  <si>
    <t>Weaverbird</t>
  </si>
  <si>
    <t>Hunter Duette 23</t>
  </si>
  <si>
    <t>D/L calc</t>
  </si>
  <si>
    <t>Last scrub</t>
  </si>
  <si>
    <t>Coppercoat, keel afd April</t>
  </si>
  <si>
    <t>Poppy</t>
  </si>
  <si>
    <t>Westerly Longbow</t>
  </si>
  <si>
    <t>Little fouling</t>
  </si>
  <si>
    <t>1 week before test</t>
  </si>
  <si>
    <t>Fixed</t>
  </si>
  <si>
    <t>Fixed O/B</t>
  </si>
  <si>
    <t>Kiwi feathering</t>
  </si>
  <si>
    <t>Draft (max)(ft)</t>
  </si>
  <si>
    <t>Draft (max)(m)</t>
  </si>
  <si>
    <t>Ballast Ratio</t>
  </si>
  <si>
    <t>Boat Name</t>
  </si>
  <si>
    <t>Boat Type</t>
  </si>
  <si>
    <t>Hull data</t>
  </si>
  <si>
    <t>Rig data</t>
  </si>
  <si>
    <t>SA on test (ft2)</t>
  </si>
  <si>
    <t>SA on test (m2)</t>
  </si>
  <si>
    <t>SA/D on test</t>
  </si>
  <si>
    <t>Correction factors</t>
  </si>
  <si>
    <t>Sailing LWL calc</t>
  </si>
  <si>
    <t>Sqrt Sailing LWL calc</t>
  </si>
  <si>
    <t>Factor to Sqrt LWL of 5</t>
  </si>
  <si>
    <t>Factor to SA/D of 18</t>
  </si>
  <si>
    <t>Factors combined</t>
  </si>
  <si>
    <t>Bottom condition</t>
  </si>
  <si>
    <t>1=clean, 10 = heavy</t>
  </si>
  <si>
    <t>Propeller type</t>
  </si>
  <si>
    <t>SA (100% foretriangle of original design)</t>
  </si>
  <si>
    <t>SA of rig as tested</t>
  </si>
  <si>
    <t>Order tested</t>
  </si>
  <si>
    <t>Rig type when tested</t>
  </si>
  <si>
    <t>JR hinged battens</t>
  </si>
  <si>
    <t>Bermudan</t>
  </si>
  <si>
    <t>Aerojunk</t>
  </si>
  <si>
    <t>Split junk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</si>
</sst>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1" fillId="0" borderId="0" xfId="0" applyFont="1"/>
    <xf numFmtId="164" fontId="0" fillId="0" borderId="0" xfId="0" applyNumberFormat="1"/>
    <xf numFmtId="0" fontId="0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zoomScaleNormal="125" zoomScaleSheetLayoutView="100" workbookViewId="0">
      <pane ySplit="6" topLeftCell="A34" activePane="bottomLeft" state="frozen"/>
      <selection pane="bottomLeft" activeCell="G7" sqref="G7"/>
    </sheetView>
  </sheetViews>
  <sheetFormatPr defaultRowHeight="15" x14ac:dyDescent="0.25"/>
  <cols>
    <col min="1" max="1" width="20.7109375" customWidth="1"/>
    <col min="2" max="2" width="12.7109375" customWidth="1"/>
    <col min="3" max="3" width="13.5703125" customWidth="1"/>
    <col min="4" max="4" width="12.28515625" customWidth="1"/>
    <col min="5" max="5" width="13.7109375" customWidth="1"/>
    <col min="12" max="12" width="10.140625" customWidth="1"/>
    <col min="13" max="13" width="10.5703125" customWidth="1"/>
    <col min="17" max="17" width="11.28515625" customWidth="1"/>
    <col min="25" max="25" width="12.42578125" customWidth="1"/>
    <col min="26" max="26" width="24.5703125" customWidth="1"/>
    <col min="28" max="28" width="25.7109375" customWidth="1"/>
  </cols>
  <sheetData>
    <row r="1" spans="1:5" x14ac:dyDescent="0.25">
      <c r="A1" s="2" t="s">
        <v>0</v>
      </c>
    </row>
    <row r="3" spans="1:5" x14ac:dyDescent="0.25">
      <c r="A3" s="2" t="s">
        <v>1</v>
      </c>
    </row>
    <row r="4" spans="1:5" x14ac:dyDescent="0.25">
      <c r="A4" t="s">
        <v>51</v>
      </c>
      <c r="B4">
        <v>1</v>
      </c>
      <c r="C4">
        <v>2</v>
      </c>
      <c r="D4">
        <v>3</v>
      </c>
      <c r="E4">
        <v>4</v>
      </c>
    </row>
    <row r="5" spans="1:5" x14ac:dyDescent="0.25">
      <c r="A5" s="2" t="s">
        <v>33</v>
      </c>
      <c r="B5" s="7" t="s">
        <v>18</v>
      </c>
      <c r="C5" s="7" t="s">
        <v>16</v>
      </c>
      <c r="D5" s="7" t="s">
        <v>3</v>
      </c>
      <c r="E5" s="7" t="s">
        <v>23</v>
      </c>
    </row>
    <row r="6" spans="1:5" ht="30" x14ac:dyDescent="0.25">
      <c r="A6" s="9" t="s">
        <v>34</v>
      </c>
      <c r="B6" s="8" t="s">
        <v>19</v>
      </c>
      <c r="C6" s="8" t="s">
        <v>17</v>
      </c>
      <c r="D6" s="8" t="s">
        <v>2</v>
      </c>
      <c r="E6" s="8" t="s">
        <v>24</v>
      </c>
    </row>
    <row r="7" spans="1:5" x14ac:dyDescent="0.25">
      <c r="A7" s="2" t="s">
        <v>35</v>
      </c>
    </row>
    <row r="8" spans="1:5" x14ac:dyDescent="0.25">
      <c r="A8" s="4" t="s">
        <v>4</v>
      </c>
      <c r="B8">
        <v>22.75</v>
      </c>
      <c r="C8">
        <v>27.75</v>
      </c>
      <c r="D8">
        <v>22.44</v>
      </c>
      <c r="E8">
        <v>31</v>
      </c>
    </row>
    <row r="9" spans="1:5" x14ac:dyDescent="0.25">
      <c r="A9" s="4" t="s">
        <v>10</v>
      </c>
      <c r="B9">
        <v>6.93</v>
      </c>
      <c r="C9">
        <v>8.4600000000000009</v>
      </c>
      <c r="D9">
        <v>6.84</v>
      </c>
      <c r="E9">
        <v>9.4499999999999993</v>
      </c>
    </row>
    <row r="10" spans="1:5" x14ac:dyDescent="0.25">
      <c r="A10" s="4" t="s">
        <v>5</v>
      </c>
      <c r="B10">
        <v>18.16</v>
      </c>
      <c r="C10">
        <v>21</v>
      </c>
      <c r="D10">
        <v>19.03</v>
      </c>
      <c r="E10">
        <v>25</v>
      </c>
    </row>
    <row r="11" spans="1:5" x14ac:dyDescent="0.25">
      <c r="A11" s="4" t="s">
        <v>11</v>
      </c>
      <c r="B11">
        <v>5.54</v>
      </c>
      <c r="C11">
        <v>6.4</v>
      </c>
      <c r="D11">
        <v>5.8</v>
      </c>
      <c r="E11">
        <v>7.62</v>
      </c>
    </row>
    <row r="12" spans="1:5" x14ac:dyDescent="0.25">
      <c r="A12" s="4" t="s">
        <v>6</v>
      </c>
      <c r="B12">
        <v>8.5</v>
      </c>
      <c r="C12">
        <v>9</v>
      </c>
      <c r="D12">
        <v>8.17</v>
      </c>
      <c r="E12">
        <v>9.5</v>
      </c>
    </row>
    <row r="13" spans="1:5" x14ac:dyDescent="0.25">
      <c r="A13" s="4" t="s">
        <v>12</v>
      </c>
      <c r="B13">
        <v>2.59</v>
      </c>
      <c r="C13">
        <v>2.74</v>
      </c>
      <c r="D13">
        <v>2.4900000000000002</v>
      </c>
      <c r="E13">
        <v>2.9</v>
      </c>
    </row>
    <row r="14" spans="1:5" x14ac:dyDescent="0.25">
      <c r="A14" s="4" t="s">
        <v>30</v>
      </c>
      <c r="B14">
        <v>3.08</v>
      </c>
      <c r="C14">
        <v>4.25</v>
      </c>
      <c r="D14">
        <v>4.8</v>
      </c>
      <c r="E14">
        <v>4.5</v>
      </c>
    </row>
    <row r="15" spans="1:5" x14ac:dyDescent="0.25">
      <c r="A15" s="4" t="s">
        <v>31</v>
      </c>
      <c r="B15">
        <v>0.94</v>
      </c>
      <c r="C15">
        <v>1.3</v>
      </c>
      <c r="D15">
        <v>1.46</v>
      </c>
      <c r="E15">
        <v>1.37</v>
      </c>
    </row>
    <row r="16" spans="1:5" x14ac:dyDescent="0.25">
      <c r="A16" s="4" t="s">
        <v>7</v>
      </c>
      <c r="B16">
        <v>2745</v>
      </c>
      <c r="C16">
        <v>6200</v>
      </c>
      <c r="D16">
        <v>3306</v>
      </c>
      <c r="E16">
        <v>9400</v>
      </c>
    </row>
    <row r="17" spans="1:5" x14ac:dyDescent="0.25">
      <c r="A17" s="4" t="s">
        <v>13</v>
      </c>
      <c r="B17">
        <v>1245</v>
      </c>
      <c r="C17">
        <v>2812</v>
      </c>
      <c r="D17">
        <v>1500</v>
      </c>
      <c r="E17">
        <v>4264</v>
      </c>
    </row>
    <row r="18" spans="1:5" x14ac:dyDescent="0.25">
      <c r="A18" s="4" t="s">
        <v>8</v>
      </c>
      <c r="B18">
        <v>1435</v>
      </c>
      <c r="C18">
        <v>2595</v>
      </c>
      <c r="D18">
        <v>1036</v>
      </c>
      <c r="E18">
        <v>4200</v>
      </c>
    </row>
    <row r="19" spans="1:5" x14ac:dyDescent="0.25">
      <c r="A19" s="4" t="s">
        <v>14</v>
      </c>
      <c r="B19">
        <v>651</v>
      </c>
      <c r="C19">
        <v>1177</v>
      </c>
      <c r="D19">
        <v>470</v>
      </c>
      <c r="E19">
        <v>1905</v>
      </c>
    </row>
    <row r="20" spans="1:5" x14ac:dyDescent="0.25">
      <c r="A20" s="4" t="s">
        <v>32</v>
      </c>
      <c r="B20">
        <v>52.29</v>
      </c>
      <c r="C20">
        <v>41.86</v>
      </c>
      <c r="D20">
        <v>31.33</v>
      </c>
      <c r="E20">
        <v>44.68</v>
      </c>
    </row>
    <row r="21" spans="1:5" x14ac:dyDescent="0.25">
      <c r="A21" s="4" t="s">
        <v>20</v>
      </c>
      <c r="B21" s="3">
        <f>(B16/2240)/((0.01*B10)^3)</f>
        <v>204.61939577615814</v>
      </c>
      <c r="C21" s="3">
        <f>(C16/2240)/((0.01*C10)^3)</f>
        <v>298.8723834204884</v>
      </c>
      <c r="D21" s="3">
        <f>(D16/2240)/((0.01*D10)^3)</f>
        <v>214.16005318875983</v>
      </c>
      <c r="E21" s="3">
        <f>(E16/2240)/((0.01*E10)^3)</f>
        <v>268.57142857142856</v>
      </c>
    </row>
    <row r="22" spans="1:5" x14ac:dyDescent="0.25">
      <c r="A22" s="4"/>
      <c r="B22" s="3"/>
      <c r="C22" s="3"/>
      <c r="D22" s="3"/>
      <c r="E22" s="3"/>
    </row>
    <row r="23" spans="1:5" x14ac:dyDescent="0.25">
      <c r="A23" s="2" t="s">
        <v>36</v>
      </c>
      <c r="B23" s="3"/>
      <c r="C23" s="3"/>
      <c r="D23" s="3"/>
      <c r="E23" s="3"/>
    </row>
    <row r="24" spans="1:5" x14ac:dyDescent="0.25">
      <c r="A24" s="4" t="s">
        <v>49</v>
      </c>
      <c r="B24" s="3"/>
      <c r="C24" s="3"/>
      <c r="D24" s="3"/>
      <c r="E24" s="3"/>
    </row>
    <row r="25" spans="1:5" x14ac:dyDescent="0.25">
      <c r="A25" s="4" t="s">
        <v>9</v>
      </c>
      <c r="B25">
        <f>10.76*B26</f>
        <v>236.72</v>
      </c>
      <c r="C25">
        <v>302.8</v>
      </c>
      <c r="D25">
        <f>10.76*D26</f>
        <v>215.2</v>
      </c>
      <c r="E25">
        <v>371</v>
      </c>
    </row>
    <row r="26" spans="1:5" x14ac:dyDescent="0.25">
      <c r="A26" s="4" t="s">
        <v>15</v>
      </c>
      <c r="B26">
        <v>22</v>
      </c>
      <c r="C26">
        <v>28.13</v>
      </c>
      <c r="D26">
        <v>20</v>
      </c>
      <c r="E26">
        <v>34.46</v>
      </c>
    </row>
    <row r="27" spans="1:5" ht="30" x14ac:dyDescent="0.25">
      <c r="A27" s="10" t="s">
        <v>52</v>
      </c>
      <c r="B27" s="11" t="s">
        <v>53</v>
      </c>
      <c r="C27" s="11" t="s">
        <v>54</v>
      </c>
      <c r="D27" s="11" t="s">
        <v>55</v>
      </c>
      <c r="E27" s="11" t="s">
        <v>56</v>
      </c>
    </row>
    <row r="28" spans="1:5" x14ac:dyDescent="0.25">
      <c r="A28" s="4" t="s">
        <v>50</v>
      </c>
    </row>
    <row r="29" spans="1:5" x14ac:dyDescent="0.25">
      <c r="A29" s="4" t="s">
        <v>37</v>
      </c>
      <c r="B29">
        <f>10.76*B30</f>
        <v>236.72</v>
      </c>
      <c r="C29">
        <f>126.37+219</f>
        <v>345.37</v>
      </c>
      <c r="D29">
        <f>10.76*D30</f>
        <v>215.2</v>
      </c>
      <c r="E29">
        <v>515</v>
      </c>
    </row>
    <row r="30" spans="1:5" x14ac:dyDescent="0.25">
      <c r="A30" s="4" t="s">
        <v>38</v>
      </c>
      <c r="B30">
        <v>22</v>
      </c>
      <c r="C30" s="3">
        <f>C29/10.76</f>
        <v>32.097583643122675</v>
      </c>
      <c r="D30">
        <v>20</v>
      </c>
      <c r="E30">
        <v>47.5</v>
      </c>
    </row>
    <row r="31" spans="1:5" x14ac:dyDescent="0.25">
      <c r="A31" s="4" t="s">
        <v>39</v>
      </c>
      <c r="B31" s="1">
        <f>B29/((B16/64)^0.6666)</f>
        <v>19.32422978746628</v>
      </c>
      <c r="C31" s="1">
        <f>C29/((C16/64)^0.6666)</f>
        <v>16.37856622328685</v>
      </c>
      <c r="D31" s="1">
        <f>D29/((D16/64)^0.6666)</f>
        <v>15.519386831367648</v>
      </c>
      <c r="E31" s="1">
        <f>E29/((E16/64)^0.6666)</f>
        <v>18.506307430954518</v>
      </c>
    </row>
    <row r="32" spans="1:5" x14ac:dyDescent="0.25">
      <c r="A32" s="4"/>
      <c r="B32" s="1"/>
      <c r="C32" s="1"/>
      <c r="D32" s="1"/>
      <c r="E32" s="1"/>
    </row>
    <row r="33" spans="1:5" x14ac:dyDescent="0.25">
      <c r="A33" s="2" t="s">
        <v>40</v>
      </c>
      <c r="B33" s="1"/>
      <c r="C33" s="1"/>
      <c r="D33" s="1"/>
      <c r="E33" s="1"/>
    </row>
    <row r="34" spans="1:5" x14ac:dyDescent="0.25">
      <c r="A34" s="4" t="s">
        <v>41</v>
      </c>
      <c r="B34" s="1">
        <f>((2*B10)+B8)/3</f>
        <v>19.690000000000001</v>
      </c>
      <c r="C34" s="1">
        <f>((2*C10)+C8)/3</f>
        <v>23.25</v>
      </c>
      <c r="D34" s="1">
        <f>((2*D10)+D8)/3</f>
        <v>20.166666666666668</v>
      </c>
      <c r="E34" s="1">
        <f>((2*E10)+E8)/3</f>
        <v>27</v>
      </c>
    </row>
    <row r="35" spans="1:5" x14ac:dyDescent="0.25">
      <c r="A35" s="4" t="s">
        <v>42</v>
      </c>
      <c r="B35" s="1">
        <f>SQRT(B34)</f>
        <v>4.437341546466758</v>
      </c>
      <c r="C35" s="1">
        <f>SQRT(C34)</f>
        <v>4.8218253804964775</v>
      </c>
      <c r="D35" s="1">
        <f>SQRT(D34)</f>
        <v>4.4907311951024935</v>
      </c>
      <c r="E35" s="1">
        <f>SQRT(E34)</f>
        <v>5.196152422706632</v>
      </c>
    </row>
    <row r="36" spans="1:5" x14ac:dyDescent="0.25">
      <c r="A36" s="4" t="s">
        <v>43</v>
      </c>
      <c r="B36" s="1">
        <f>5/B35</f>
        <v>1.1268007990012083</v>
      </c>
      <c r="C36" s="1">
        <f>5/C35</f>
        <v>1.0369516947304254</v>
      </c>
      <c r="D36" s="1">
        <f>5/D35</f>
        <v>1.1134044285378082</v>
      </c>
      <c r="E36" s="1">
        <f>5/E35</f>
        <v>0.96225044864937626</v>
      </c>
    </row>
    <row r="37" spans="1:5" x14ac:dyDescent="0.25">
      <c r="A37" s="4" t="s">
        <v>44</v>
      </c>
      <c r="B37" s="1">
        <f>18/B31</f>
        <v>0.93147308834398268</v>
      </c>
      <c r="C37" s="1">
        <f>18/C31</f>
        <v>1.0989972965037571</v>
      </c>
      <c r="D37" s="1">
        <f>18/D31</f>
        <v>1.159839637711624</v>
      </c>
      <c r="E37" s="1">
        <f>18/E31</f>
        <v>0.9726413584750222</v>
      </c>
    </row>
    <row r="38" spans="1:5" x14ac:dyDescent="0.25">
      <c r="A38" s="4" t="s">
        <v>45</v>
      </c>
      <c r="B38" s="1">
        <f>B36*B37</f>
        <v>1.0495846201941228</v>
      </c>
      <c r="C38" s="1">
        <f>C36*C37</f>
        <v>1.1396071091137268</v>
      </c>
      <c r="D38" s="1">
        <f>D36*D37</f>
        <v>1.2913705890218092</v>
      </c>
      <c r="E38" s="1">
        <f>E36*E37</f>
        <v>0.93592458356752894</v>
      </c>
    </row>
    <row r="39" spans="1:5" x14ac:dyDescent="0.25">
      <c r="B39" s="1"/>
      <c r="C39" s="1"/>
      <c r="D39" s="1"/>
      <c r="E39" s="1"/>
    </row>
    <row r="40" spans="1:5" x14ac:dyDescent="0.25">
      <c r="A40" s="2" t="s">
        <v>46</v>
      </c>
    </row>
    <row r="41" spans="1:5" x14ac:dyDescent="0.25">
      <c r="A41" s="4" t="s">
        <v>47</v>
      </c>
      <c r="B41">
        <v>1</v>
      </c>
      <c r="C41">
        <v>3</v>
      </c>
      <c r="D41">
        <v>3</v>
      </c>
      <c r="E41">
        <v>1</v>
      </c>
    </row>
    <row r="42" spans="1:5" ht="45" x14ac:dyDescent="0.25">
      <c r="A42" s="5" t="s">
        <v>21</v>
      </c>
      <c r="B42" s="6" t="s">
        <v>26</v>
      </c>
      <c r="C42" s="6" t="s">
        <v>25</v>
      </c>
      <c r="D42" s="6" t="s">
        <v>22</v>
      </c>
      <c r="E42" s="6" t="s">
        <v>26</v>
      </c>
    </row>
    <row r="43" spans="1:5" x14ac:dyDescent="0.25">
      <c r="A43" t="s">
        <v>48</v>
      </c>
      <c r="B43" t="s">
        <v>28</v>
      </c>
      <c r="C43" t="s">
        <v>27</v>
      </c>
      <c r="D43" t="s">
        <v>28</v>
      </c>
      <c r="E43" t="s">
        <v>29</v>
      </c>
    </row>
    <row r="49" spans="1:28" x14ac:dyDescent="0.25">
      <c r="A49" s="2"/>
      <c r="B49" s="2"/>
      <c r="D49" s="2"/>
      <c r="G49" s="2"/>
    </row>
    <row r="50" spans="1:28" x14ac:dyDescent="0.25">
      <c r="A50" s="2"/>
      <c r="B50" s="2"/>
      <c r="C50" s="2"/>
      <c r="D50" s="2"/>
      <c r="E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5">
      <c r="A51" s="2"/>
      <c r="B51" s="2"/>
      <c r="C51" s="2"/>
      <c r="D51" s="2"/>
      <c r="E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A51" s="2"/>
    </row>
    <row r="52" spans="1:28" x14ac:dyDescent="0.25">
      <c r="O52" s="3"/>
      <c r="S52" s="3"/>
      <c r="T52" s="1"/>
      <c r="U52" s="1"/>
      <c r="V52" s="1"/>
      <c r="W52" s="1"/>
      <c r="X52" s="1"/>
      <c r="Y52" s="1"/>
    </row>
    <row r="53" spans="1:28" x14ac:dyDescent="0.25">
      <c r="O53" s="3"/>
      <c r="T53" s="1"/>
      <c r="U53" s="1"/>
      <c r="V53" s="1"/>
      <c r="W53" s="1"/>
      <c r="X53" s="1"/>
      <c r="Y53" s="1"/>
    </row>
    <row r="54" spans="1:28" x14ac:dyDescent="0.25">
      <c r="O54" s="3"/>
      <c r="T54" s="1"/>
      <c r="U54" s="1"/>
      <c r="V54" s="1"/>
      <c r="W54" s="1"/>
      <c r="X54" s="1"/>
      <c r="Y54" s="1"/>
    </row>
    <row r="55" spans="1:28" x14ac:dyDescent="0.25">
      <c r="O55" s="3"/>
      <c r="T55" s="1"/>
      <c r="U55" s="1"/>
      <c r="V55" s="1"/>
      <c r="W55" s="1"/>
      <c r="X55" s="1"/>
      <c r="Y55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Boswell</dc:creator>
  <cp:lastModifiedBy>Alan Boswell</cp:lastModifiedBy>
  <dcterms:created xsi:type="dcterms:W3CDTF">2018-07-24T12:10:33Z</dcterms:created>
  <dcterms:modified xsi:type="dcterms:W3CDTF">2018-10-21T11:16:01Z</dcterms:modified>
</cp:coreProperties>
</file>